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f8a5b2a40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ính lãi lỗ" sheetId="1" r:id="R5e4bab10a7ba47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0.000000"/>
    <x:numFmt numFmtId="201" formatCode="0.00"/>
    <x:numFmt numFmtId="202" formatCode="#,##0.#####"/>
    <x:numFmt numFmtId="203" formatCode="#,##0.00;[Red](#,##0.00);0.00"/>
    <x:numFmt numFmtId="204" formatCode="0.00&quot;(포인트)&quot;"/>
    <x:numFmt numFmtId="205" formatCode="$#,##0.00"/>
    <x:numFmt numFmtId="206" formatCode="0.0&quot;(틱)&quot;"/>
    <x:numFmt numFmtId="207" formatCode="0.00&quot;(틱)&quot;"/>
    <x:numFmt numFmtId="208" formatCode="0.0000&quot;(틱)&quot;"/>
    <x:numFmt numFmtId="209" formatCode="0.0"/>
    <x:numFmt numFmtId="210" formatCode="0.0000"/>
  </x:numFmts>
  <x:fonts count="14">
    <x:font>
      <x:sz val="11"/>
      <x:name val="Carlito"/>
    </x:font>
    <x:font>
      <x:b/>
      <x:sz val="16"/>
      <x:color rgb="FFFFFFFF"/>
      <x:name val="Arial"/>
    </x:font>
    <x:font>
      <x:sz val="9"/>
      <x:color rgb="FF43536A"/>
      <x:name val="Arial"/>
    </x:font>
    <x:font>
      <x:b/>
      <x:sz val="10"/>
      <x:color rgb="FF1F3B5B"/>
      <x:name val="Arial"/>
    </x:font>
    <x:font>
      <x:b/>
      <x:sz val="10"/>
      <x:color rgb="FF202A35"/>
      <x:name val="Arial"/>
    </x:font>
    <x:font>
      <x:b/>
      <x:sz val="10"/>
      <x:color rgb="FF17365D"/>
      <x:name val="Arial"/>
    </x:font>
    <x:font>
      <x:b/>
      <x:sz val="11"/>
      <x:color rgb="FFFFFFFF"/>
      <x:name val="Arial"/>
    </x:font>
    <x:font>
      <x:sz val="10"/>
      <x:color rgb="FF202A35"/>
      <x:name val="Arial"/>
    </x:font>
    <x:font>
      <x:b/>
      <x:sz val="10"/>
      <x:color rgb="FF375623"/>
      <x:name val="Arial"/>
    </x:font>
    <x:font>
      <x:b/>
      <x:sz val="11"/>
      <x:color rgb="FFFFFFFF"/>
      <x:name val="Carlito"/>
    </x:font>
    <x:font>
      <x:sz val="10"/>
      <x:name val="Arial"/>
    </x:font>
    <x:font>
      <x:b/>
      <x:sz val="12"/>
      <x:color rgb="FF274E13"/>
      <x:name val="Arial"/>
    </x:font>
    <x:font>
      <x:sz val="9"/>
      <x:color rgb="FF375A7F"/>
      <x:name val="Arial"/>
    </x:font>
    <x:font>
      <x:sz val="11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1F5F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DCEAF7"/>
      </x:patternFill>
    </x:fill>
    <x:fill>
      <x:patternFill patternType="solid">
        <x:fgColor rgb="FFE2F0D9"/>
      </x:patternFill>
    </x:fill>
    <x:fill>
      <x:patternFill patternType="solid">
        <x:fgColor rgb="FFEAF3E6"/>
      </x:patternFill>
    </x:fill>
    <x:fill>
      <x:patternFill patternType="solid">
        <x:fgColor rgb="FF303741"/>
      </x:patternFill>
    </x:fill>
    <x:fill>
      <x:patternFill patternType="solid">
        <x:fgColor rgb="FFD9EAD3"/>
      </x:patternFill>
    </x:fill>
    <x:fill>
      <x:patternFill patternType="solid">
        <x:fgColor rgb="FFEEF3F8"/>
      </x:patternFill>
    </x:fill>
  </x:fills>
  <x:borders count="5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AAB8C5"/>
      </x:bottom>
      <x:diagonal/>
    </x:border>
    <x:border>
      <x:left style="thin">
        <x:color rgb="FFAAB8C5"/>
      </x:left>
      <x:right/>
      <x:top style="thin">
        <x:color rgb="FFAAB8C5"/>
      </x:top>
      <x:bottom style="thin">
        <x:color rgb="FFAAB8C5"/>
      </x:bottom>
      <x:diagonal/>
    </x:border>
    <x:border>
      <x:left/>
      <x:right/>
      <x:top style="thin">
        <x:color rgb="FFAAB8C5"/>
      </x:top>
      <x:bottom style="thin">
        <x:color rgb="FFAAB8C5"/>
      </x:bottom>
      <x:diagonal/>
    </x:border>
    <x:border>
      <x:left/>
      <x:right style="thin">
        <x:color rgb="FFAAB8C5"/>
      </x:right>
      <x:top style="thin">
        <x:color rgb="FFAAB8C5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 vertical="center"/>
    </x:xf>
    <x:xf numFmtId="0" fontId="3" fillId="5" borderId="1" xfId="0" applyNumberFormat="1" applyFont="1" applyFill="1" applyBorder="1" applyAlignment="1">
      <x:alignment horizontal="center" vertical="center" wrapText="0"/>
    </x:xf>
    <x:xf numFmtId="200" fontId="4" fillId="4" borderId="1" xfId="0" applyNumberFormat="1" applyFont="1" applyFill="1" applyBorder="1" applyAlignment="1">
      <x:alignment horizontal="center" vertical="center" wrapText="0"/>
    </x:xf>
    <x:xf numFmtId="200" fontId="0" fillId="0" borderId="0" xfId="0" applyNumberFormat="1" applyFont="1" applyFill="1" applyBorder="1"/>
    <x:xf numFmtId="0" fontId="5" fillId="6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 applyAlignment="1">
      <x:alignment horizontal="center" vertical="center"/>
    </x:xf>
    <x:xf numFmtId="201" fontId="7" fillId="4" borderId="1" xfId="0" applyNumberFormat="1" applyFont="1" applyFill="1" applyBorder="1" applyAlignment="1">
      <x:alignment horizontal="center" vertical="center"/>
    </x:xf>
    <x:xf numFmtId="202" fontId="7" fillId="4" borderId="1" xfId="0" applyNumberFormat="1" applyFont="1" applyFill="1" applyBorder="1" applyAlignment="1">
      <x:alignment horizontal="center" vertical="center"/>
    </x:xf>
    <x:xf numFmtId="203" fontId="8" fillId="7" borderId="1" xfId="0" applyNumberFormat="1" applyFont="1" applyFill="1" applyBorder="1" applyAlignment="1">
      <x:alignment horizontal="center" vertical="center"/>
    </x:xf>
    <x:xf numFmtId="203" fontId="8" fillId="8" borderId="1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/>
    <x:xf numFmtId="0" fontId="7" fillId="5" borderId="1" xfId="0" applyNumberFormat="1" applyFont="1" applyFill="1" applyBorder="1" applyAlignment="1">
      <x:alignment horizontal="center" vertical="center" wrapText="0"/>
    </x:xf>
    <x:xf numFmtId="204" fontId="7" fillId="5" borderId="1" xfId="0" applyNumberFormat="1" applyFont="1" applyFill="1" applyBorder="1" applyAlignment="1">
      <x:alignment horizontal="center" vertical="center" wrapText="0"/>
    </x:xf>
    <x:xf numFmtId="205" fontId="7" fillId="5" borderId="1" xfId="0" applyNumberFormat="1" applyFont="1" applyFill="1" applyBorder="1" applyAlignment="1">
      <x:alignment horizontal="center" vertical="center" wrapText="0"/>
    </x:xf>
    <x:xf numFmtId="0" fontId="10" fillId="0" borderId="0" xfId="0" applyNumberFormat="1" applyFont="1" applyFill="1" applyBorder="1"/>
    <x:xf numFmtId="206" fontId="7" fillId="5" borderId="1" xfId="0" applyNumberFormat="1" applyFont="1" applyFill="1" applyBorder="1" applyAlignment="1">
      <x:alignment horizontal="center" vertical="center" wrapText="0"/>
    </x:xf>
    <x:xf numFmtId="207" fontId="7" fillId="5" borderId="1" xfId="0" applyNumberFormat="1" applyFont="1" applyFill="1" applyBorder="1" applyAlignment="1">
      <x:alignment horizontal="center" vertical="center" wrapText="0"/>
    </x:xf>
    <x:xf numFmtId="208" fontId="7" fillId="5" borderId="1" xfId="0" applyNumberFormat="1" applyFont="1" applyFill="1" applyBorder="1" applyAlignment="1">
      <x:alignment horizontal="center" vertical="center" wrapText="0"/>
    </x:xf>
    <x:xf numFmtId="0" fontId="11" fillId="10" borderId="1" xfId="0" applyNumberFormat="1" applyFont="1" applyFill="1" applyBorder="1" applyAlignment="1">
      <x:alignment horizontal="center" vertical="center"/>
    </x:xf>
    <x:xf numFmtId="203" fontId="11" fillId="10" borderId="1" xfId="0" applyNumberFormat="1" applyFont="1" applyFill="1" applyBorder="1" applyAlignment="1">
      <x:alignment horizontal="center" vertical="center"/>
    </x:xf>
    <x:xf numFmtId="0" fontId="12" fillId="11" borderId="2" xfId="0" applyNumberFormat="1" applyFont="1" applyFill="1" applyBorder="1" applyAlignment="1">
      <x:alignment horizontal="center" vertical="center" wrapText="1"/>
    </x:xf>
    <x:xf numFmtId="0" fontId="12" fillId="11" borderId="3" xfId="0" applyNumberFormat="1" applyFont="1" applyFill="1" applyBorder="1" applyAlignment="1">
      <x:alignment horizontal="center" vertical="center" wrapText="1"/>
    </x:xf>
    <x:xf numFmtId="0" fontId="12" fillId="11" borderId="4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0"/>
    </x:xf>
    <x:xf numFmtId="209" fontId="7" fillId="5" borderId="1" xfId="0" applyNumberFormat="1" applyFont="1" applyFill="1" applyBorder="1" applyAlignment="1">
      <x:alignment horizontal="center" vertical="center" wrapText="0"/>
    </x:xf>
    <x:xf numFmtId="210" fontId="7" fillId="5" borderId="1" xfId="0" applyNumberFormat="1" applyFont="1" applyFill="1" applyBorder="1" applyAlignment="1">
      <x:alignment horizontal="center" vertical="center" wrapText="0"/>
    </x:xf>
    <x:xf numFmtId="0" fontId="13" fillId="0" borderId="0" xfId="0" applyNumberFormat="1" applyFont="1" applyFill="1" applyBorder="1"/>
    <x:xf numFmtId="0" fontId="13" fillId="4" borderId="0" xfId="0" applyNumberFormat="1" applyFont="1" applyFill="1" applyBorder="1"/>
    <x:xf numFmtId="0" fontId="13" fillId="0" borderId="0" xfId="0" applyNumberFormat="1" applyFont="1" applyFill="1" applyBorder="1" applyAlignment="1">
      <x:alignment horizontal="center" vertical="center"/>
    </x:xf>
    <x:xf numFmtId="200" fontId="13" fillId="0" borderId="0" xfId="0" applyNumberFormat="1" applyFont="1" applyFill="1" applyBorder="1"/>
    <x:xf numFmtId="0" fontId="6" fillId="9" borderId="0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201" fontId="7" fillId="4" borderId="1" xfId="0" applyNumberFormat="1" applyFont="1" applyFill="1" applyBorder="1" applyAlignment="1">
      <x:alignment horizontal="center" vertical="center" wrapText="1"/>
    </x:xf>
    <x:xf numFmtId="202" fontId="7" fillId="4" borderId="1" xfId="0" applyNumberFormat="1" applyFont="1" applyFill="1" applyBorder="1" applyAlignment="1">
      <x:alignment horizontal="center" vertical="center" wrapText="1"/>
    </x:xf>
    <x:xf numFmtId="203" fontId="8" fillId="7" borderId="1" xfId="0" applyNumberFormat="1" applyFont="1" applyFill="1" applyBorder="1" applyAlignment="1">
      <x:alignment horizontal="center" vertical="center" wrapText="1"/>
    </x:xf>
    <x:xf numFmtId="203" fontId="8" fillId="8" borderId="1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horizontal="center" vertical="center" wrapText="1"/>
    </x:xf>
    <x:xf numFmtId="201" fontId="7" fillId="5" borderId="1" xfId="0" applyNumberFormat="1" applyFont="1" applyFill="1" applyBorder="1" applyAlignment="1">
      <x:alignment horizontal="center" vertical="center" wrapText="1"/>
    </x:xf>
    <x:xf numFmtId="205" fontId="7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wrapText="1"/>
    </x:xf>
    <x:xf numFmtId="209" fontId="7" fillId="5" borderId="1" xfId="0" applyNumberFormat="1" applyFont="1" applyFill="1" applyBorder="1" applyAlignment="1">
      <x:alignment horizontal="center" vertical="center" wrapText="1"/>
    </x:xf>
    <x:xf numFmtId="210" fontId="7" fillId="5" borderId="1" xfId="0" applyNumberFormat="1" applyFont="1" applyFill="1" applyBorder="1" applyAlignment="1">
      <x:alignment horizontal="center" vertical="center" wrapText="1"/>
    </x:xf>
    <x:xf numFmtId="0" fontId="11" fillId="10" borderId="1" xfId="0" applyNumberFormat="1" applyFont="1" applyFill="1" applyBorder="1" applyAlignment="1">
      <x:alignment horizontal="center" vertical="center" wrapText="1"/>
    </x:xf>
    <x:xf numFmtId="203" fontId="11" fillId="10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5272f1d6b4b6d" /><Relationship Type="http://schemas.openxmlformats.org/officeDocument/2006/relationships/theme" Target="/xl/theme/theme1.xml" Id="Rd0bad2d235364bf4" /><Relationship Type="http://schemas.openxmlformats.org/officeDocument/2006/relationships/sharedStrings" Target="/xl/sharedStrings.xml" Id="R4e9d2dc32b3a4366" /><Relationship Type="http://schemas.openxmlformats.org/officeDocument/2006/relationships/worksheet" Target="/xl/worksheets/sheet1.xml" Id="R5e4bab10a7ba47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5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21" hidden="0" customWidth="1"/>
    <x:col min="9" max="9" width="15" hidden="0" customWidth="1"/>
    <x:col min="10" max="10" width="20" hidden="0" customWidth="1"/>
    <x:col min="11" max="11" width="13" hidden="0" customWidth="1"/>
    <x:col min="12" max="12" width="21" hidden="0" customWidth="1"/>
    <x:col min="13" max="13" width="20" hidden="0" customWidth="1"/>
    <x:col min="16" max="16" width="26" hidden="0" customWidth="1"/>
    <x:col min="17" max="17" width="13" hidden="0" customWidth="1"/>
  </x:cols>
  <x:sheetData>
    <x:row r="1" ht="36" customHeight="1">
      <x:c r="A1" s="1" t="str">
        <x:v>Công cụ tính lãi lỗ CFD MEXNANCE</x:v>
      </x:c>
      <x:c r="B1" s="1"/>
      <x:c r="C1" s="1"/>
      <x:c r="D1" s="1"/>
      <x:c r="E1" s="1"/>
      <x:c r="F1" s="1"/>
      <x:c r="G1" s="1"/>
      <x:c r="H1" s="1"/>
      <x:c r="I1" s="31"/>
      <x:c r="J1" s="31"/>
      <x:c r="K1" s="31"/>
      <x:c r="L1" s="31"/>
      <x:c r="M1" s="31"/>
      <x:c r="N1" s="31"/>
      <x:c r="O1" s="31"/>
      <x:c r="P1" s="31"/>
      <x:c r="Q1" s="31"/>
    </x:row>
    <x:row r="2" ht="48" customHeight="1">
      <x:c r="A2" s="2" t="str">
        <x:v>Chọn sản phẩm, Mua hoặc Bán, số lot và giá vào/ra. Nhập số đơn vị nội tệ cho 1 USD để quy đổi.</x:v>
      </x:c>
      <x:c r="B2" s="2"/>
      <x:c r="C2" s="2"/>
      <x:c r="D2" s="2"/>
      <x:c r="E2" s="2"/>
      <x:c r="F2" s="2"/>
      <x:c r="G2" s="2"/>
      <x:c r="H2" s="2"/>
      <x:c r="I2" s="31"/>
      <x:c r="J2" s="31" t="str">
        <x:v>Quốc gia / tiền tệ</x:v>
      </x:c>
      <x:c r="K2" s="32" t="str">
        <x:v>Việt Nam (VND)</x:v>
      </x:c>
      <x:c r="L2" s="32"/>
      <x:c r="M2" s="32"/>
      <x:c r="N2" s="31"/>
      <x:c r="O2" s="31"/>
      <x:c r="P2" s="31"/>
      <x:c r="Q2" s="31"/>
    </x:row>
    <x:row r="3" ht="42" customHeight="1">
      <x:c r="A3" s="33"/>
      <x:c r="B3" s="33"/>
      <x:c r="C3" s="33"/>
      <x:c r="D3" s="33"/>
      <x:c r="E3" s="33"/>
      <x:c r="F3" s="33"/>
      <x:c r="G3" s="36" t="str">
        <x:v>Nội tệ cho 1 USD</x:v>
      </x:c>
      <x:c r="H3" s="6"/>
      <x:c r="I3" s="31"/>
      <x:c r="J3" s="37" t="str">
        <x:v>Tỷ giá áp dụng</x:v>
      </x:c>
      <x:c r="K3" s="34" t="str">
        <x:f>IF(INDEX($Q$6:$Q$27,MATCH($K$2,$P$6:$P$27,0))="USD",1,IF(AND(ISNUMBER($H$3),$H$3&gt;0),$H$3,""))</x:f>
      </x:c>
      <x:c r="L3" s="34"/>
      <x:c r="M3" s="34"/>
      <x:c r="N3" s="31"/>
      <x:c r="O3" s="31"/>
      <x:c r="P3" s="31"/>
      <x:c r="Q3" s="31"/>
    </x:row>
    <x:row r="4" ht="48" customHeight="1">
      <x:c r="A4" s="8" t="str">
        <x:v>Sản phẩm</x:v>
      </x:c>
      <x:c r="B4" s="8" t="str">
        <x:v>Mã sản phẩm</x:v>
      </x:c>
      <x:c r="C4" s="8" t="str">
        <x:v>Mua / Bán</x:v>
      </x:c>
      <x:c r="D4" s="8" t="str">
        <x:v>Lot</x:v>
      </x:c>
      <x:c r="E4" s="8" t="str">
        <x:v>Giá vào</x:v>
      </x:c>
      <x:c r="F4" s="8" t="str">
        <x:v>Giá ra</x:v>
      </x:c>
      <x:c r="G4" s="8" t="str">
        <x:v>Lãi/lỗ trước chi phí (USD)</x:v>
      </x:c>
      <x:c r="H4" s="8" t="str">
        <x:f>"Lãi/lỗ trước chi phí ("&amp;INDEX($Q$6:$Q$27,MATCH($K$2,$P$6:$P$27,0))&amp;")"</x:f>
        <x:v>Lãi/lỗ trước chi phí (VND)</x:v>
      </x:c>
      <x:c r="I4" s="38"/>
      <x:c r="J4" s="39" t="str">
        <x:v>Các giá trị tham chiếu của sản phẩm</x:v>
      </x:c>
      <x:c r="K4" s="39"/>
      <x:c r="L4" s="39"/>
      <x:c r="M4" s="39"/>
      <x:c r="N4" s="31"/>
      <x:c r="O4" s="31"/>
      <x:c r="P4" s="31"/>
      <x:c r="Q4" s="31"/>
    </x:row>
    <x:row r="5" ht="40" customHeight="1">
      <x:c r="A5" s="40" t="str">
        <x:v>Nasdaq</x:v>
      </x:c>
      <x:c r="B5" s="40" t="str">
        <x:f>IF(A5="","",INDEX($K$6:$K$21,MATCH(A5,$J$6:$J$21,0)))</x:f>
        <x:v>UScash1</x:v>
      </x:c>
      <x:c r="C5" s="40"/>
      <x:c r="D5" s="41"/>
      <x:c r="E5" s="42"/>
      <x:c r="F5" s="42"/>
      <x:c r="G5" s="43" t="str">
        <x:f>IF(OR(A5="",C5="",ISBLANK(D5),ISBLANK(E5),ISBLANK(F5)),"",IF(OR(COUNTIF($J$6:$J$21,A5)=0,AND(C5&lt;&gt;"Mua",C5&lt;&gt;"Bán"),NOT(ISNUMBER(D5)),D5&lt;=0,NOT(ISNUMBER(E5)),NOT(ISNUMBER(F5))),"Kiểm tra dữ liệu",IF(C5="Mua",1,-1)*(F5-E5)/INDEX($L$6:$L$21,MATCH(A5,$J$6:$J$21,0))*INDEX($M$6:$M$21,MATCH(A5,$J$6:$J$21,0))*D5))</x:f>
      </x:c>
      <x:c r="H5" s="44" t="str">
        <x:f>IF(OR(NOT(ISNUMBER(G5)),NOT(ISNUMBER($K$3))),"",G5*$K$3)</x:f>
      </x:c>
      <x:c r="I5" s="38"/>
      <x:c r="J5" s="8" t="str">
        <x:v>Sản phẩm</x:v>
      </x:c>
      <x:c r="K5" s="8" t="str">
        <x:v>Mã sản phẩm</x:v>
      </x:c>
      <x:c r="L5" s="8" t="str">
        <x:v>Biến động giá tham chiếu</x:v>
      </x:c>
      <x:c r="M5" s="8" t="str">
        <x:v>Giá trị bằng USD / 1 lot</x:v>
      </x:c>
      <x:c r="N5" s="37"/>
      <x:c r="O5" s="37"/>
      <x:c r="P5" s="45" t="str">
        <x:v>Quốc gia / tiền tệ</x:v>
      </x:c>
      <x:c r="Q5" s="45" t="str">
        <x:v>Mã tiền tệ</x:v>
      </x:c>
    </x:row>
    <x:row r="6" ht="40" customHeight="1">
      <x:c r="A6" s="40" t="str">
        <x:v>Vàng / USD</x:v>
      </x:c>
      <x:c r="B6" s="40" t="str">
        <x:f>IF(A6="","",INDEX($K$6:$K$21,MATCH(A6,$J$6:$J$21,0)))</x:f>
        <x:v>XAU/USD</x:v>
      </x:c>
      <x:c r="C6" s="40"/>
      <x:c r="D6" s="41"/>
      <x:c r="E6" s="42"/>
      <x:c r="F6" s="42"/>
      <x:c r="G6" s="43" t="str">
        <x:f>IF(OR(A6="",C6="",ISBLANK(D6),ISBLANK(E6),ISBLANK(F6)),"",IF(OR(COUNTIF($J$6:$J$21,A6)=0,AND(C6&lt;&gt;"Mua",C6&lt;&gt;"Bán"),NOT(ISNUMBER(D6)),D6&lt;=0,NOT(ISNUMBER(E6)),NOT(ISNUMBER(F6))),"Kiểm tra dữ liệu",IF(C6="Mua",1,-1)*(F6-E6)/INDEX($L$6:$L$21,MATCH(A6,$J$6:$J$21,0))*INDEX($M$6:$M$21,MATCH(A6,$J$6:$J$21,0))*D6))</x:f>
      </x:c>
      <x:c r="H6" s="44" t="str">
        <x:f>IF(OR(NOT(ISNUMBER(G6)),NOT(ISNUMBER($K$3))),"",G6*$K$3)</x:f>
      </x:c>
      <x:c r="I6" s="38"/>
      <x:c r="J6" s="46" t="str">
        <x:v>Nasdaq</x:v>
      </x:c>
      <x:c r="K6" s="46" t="str">
        <x:v>UScash1</x:v>
      </x:c>
      <x:c r="L6" s="47" t="n">
        <x:v>1</x:v>
      </x:c>
      <x:c r="M6" s="48" t="n">
        <x:v>20</x:v>
      </x:c>
      <x:c r="N6" s="37"/>
      <x:c r="O6" s="37"/>
      <x:c r="P6" s="49" t="str">
        <x:v>Hoa Kỳ (USD)</x:v>
      </x:c>
      <x:c r="Q6" s="49" t="str">
        <x:v>USD</x:v>
      </x:c>
    </x:row>
    <x:row r="7" ht="40" customHeight="1">
      <x:c r="A7" s="40" t="str">
        <x:v>Hang Seng</x:v>
      </x:c>
      <x:c r="B7" s="40" t="str">
        <x:f>IF(A7="","",INDEX($K$6:$K$21,MATCH(A7,$J$6:$J$21,0)))</x:f>
        <x:v>HK50.f</x:v>
      </x:c>
      <x:c r="C7" s="40"/>
      <x:c r="D7" s="41"/>
      <x:c r="E7" s="42"/>
      <x:c r="F7" s="42"/>
      <x:c r="G7" s="43" t="str">
        <x:f>IF(OR(A7="",C7="",ISBLANK(D7),ISBLANK(E7),ISBLANK(F7)),"",IF(OR(COUNTIF($J$6:$J$21,A7)=0,AND(C7&lt;&gt;"Mua",C7&lt;&gt;"Bán"),NOT(ISNUMBER(D7)),D7&lt;=0,NOT(ISNUMBER(E7)),NOT(ISNUMBER(F7))),"Kiểm tra dữ liệu",IF(C7="Mua",1,-1)*(F7-E7)/INDEX($L$6:$L$21,MATCH(A7,$J$6:$J$21,0))*INDEX($M$6:$M$21,MATCH(A7,$J$6:$J$21,0))*D7))</x:f>
      </x:c>
      <x:c r="H7" s="44" t="str">
        <x:f>IF(OR(NOT(ISNUMBER(G7)),NOT(ISNUMBER($K$3))),"",G7*$K$3)</x:f>
      </x:c>
      <x:c r="I7" s="38"/>
      <x:c r="J7" s="46" t="str">
        <x:v>Hang Seng</x:v>
      </x:c>
      <x:c r="K7" s="46" t="str">
        <x:v>HK50.f</x:v>
      </x:c>
      <x:c r="L7" s="47" t="n">
        <x:v>1</x:v>
      </x:c>
      <x:c r="M7" s="48" t="n">
        <x:v>6.3</x:v>
      </x:c>
      <x:c r="N7" s="37"/>
      <x:c r="O7" s="37"/>
      <x:c r="P7" s="49" t="str">
        <x:v>Trung Quốc (CNY)</x:v>
      </x:c>
      <x:c r="Q7" s="49" t="str">
        <x:v>CNY</x:v>
      </x:c>
    </x:row>
    <x:row r="8" ht="40" customHeight="1">
      <x:c r="A8" s="40" t="str">
        <x:v>Bạc / USD</x:v>
      </x:c>
      <x:c r="B8" s="40" t="str">
        <x:f>IF(A8="","",INDEX($K$6:$K$21,MATCH(A8,$J$6:$J$21,0)))</x:f>
        <x:v>XAG/USD</x:v>
      </x:c>
      <x:c r="C8" s="40"/>
      <x:c r="D8" s="41"/>
      <x:c r="E8" s="42"/>
      <x:c r="F8" s="42"/>
      <x:c r="G8" s="43" t="str">
        <x:f>IF(OR(A8="",C8="",ISBLANK(D8),ISBLANK(E8),ISBLANK(F8)),"",IF(OR(COUNTIF($J$6:$J$21,A8)=0,AND(C8&lt;&gt;"Mua",C8&lt;&gt;"Bán"),NOT(ISNUMBER(D8)),D8&lt;=0,NOT(ISNUMBER(E8)),NOT(ISNUMBER(F8))),"Kiểm tra dữ liệu",IF(C8="Mua",1,-1)*(F8-E8)/INDEX($L$6:$L$21,MATCH(A8,$J$6:$J$21,0))*INDEX($M$6:$M$21,MATCH(A8,$J$6:$J$21,0))*D8))</x:f>
      </x:c>
      <x:c r="H8" s="44" t="str">
        <x:f>IF(OR(NOT(ISNUMBER(G8)),NOT(ISNUMBER($K$3))),"",G8*$K$3)</x:f>
      </x:c>
      <x:c r="I8" s="38"/>
      <x:c r="J8" s="46" t="str">
        <x:v>Bitcoin / USD</x:v>
      </x:c>
      <x:c r="K8" s="46" t="str">
        <x:v>BTC/USD</x:v>
      </x:c>
      <x:c r="L8" s="47" t="n">
        <x:v>1</x:v>
      </x:c>
      <x:c r="M8" s="48" t="n">
        <x:v>1</x:v>
      </x:c>
      <x:c r="N8" s="37"/>
      <x:c r="O8" s="37"/>
      <x:c r="P8" s="49" t="str">
        <x:v>Nhật Bản (JPY)</x:v>
      </x:c>
      <x:c r="Q8" s="49" t="str">
        <x:v>JPY</x:v>
      </x:c>
    </x:row>
    <x:row r="9" ht="40" customHeight="1">
      <x:c r="A9" s="40" t="str">
        <x:v>Bitcoin / USD</x:v>
      </x:c>
      <x:c r="B9" s="40" t="str">
        <x:f>IF(A9="","",INDEX($K$6:$K$21,MATCH(A9,$J$6:$J$21,0)))</x:f>
        <x:v>BTC/USD</x:v>
      </x:c>
      <x:c r="C9" s="40"/>
      <x:c r="D9" s="41"/>
      <x:c r="E9" s="42"/>
      <x:c r="F9" s="42"/>
      <x:c r="G9" s="43" t="str">
        <x:f>IF(OR(A9="",C9="",ISBLANK(D9),ISBLANK(E9),ISBLANK(F9)),"",IF(OR(COUNTIF($J$6:$J$21,A9)=0,AND(C9&lt;&gt;"Mua",C9&lt;&gt;"Bán"),NOT(ISNUMBER(D9)),D9&lt;=0,NOT(ISNUMBER(E9)),NOT(ISNUMBER(F9))),"Kiểm tra dữ liệu",IF(C9="Mua",1,-1)*(F9-E9)/INDEX($L$6:$L$21,MATCH(A9,$J$6:$J$21,0))*INDEX($M$6:$M$21,MATCH(A9,$J$6:$J$21,0))*D9))</x:f>
      </x:c>
      <x:c r="H9" s="44" t="str">
        <x:f>IF(OR(NOT(ISNUMBER(G9)),NOT(ISNUMBER($K$3))),"",G9*$K$3)</x:f>
      </x:c>
      <x:c r="I9" s="38"/>
      <x:c r="J9" s="46" t="str">
        <x:v>S&amp;P 500</x:v>
      </x:c>
      <x:c r="K9" s="46" t="str">
        <x:v>US500</x:v>
      </x:c>
      <x:c r="L9" s="47" t="n">
        <x:v>1</x:v>
      </x:c>
      <x:c r="M9" s="48" t="n">
        <x:v>50</x:v>
      </x:c>
      <x:c r="N9" s="37"/>
      <x:c r="O9" s="37"/>
      <x:c r="P9" s="49" t="str">
        <x:v>Vương quốc Anh (GBP)</x:v>
      </x:c>
      <x:c r="Q9" s="49" t="str">
        <x:v>GBP</x:v>
      </x:c>
    </x:row>
    <x:row r="10" ht="40" customHeight="1">
      <x:c r="A10" s="40" t="str">
        <x:v>Dầu WTI</x:v>
      </x:c>
      <x:c r="B10" s="40" t="str">
        <x:f>IF(A10="","",INDEX($K$6:$K$21,MATCH(A10,$J$6:$J$21,0)))</x:f>
        <x:v>WTI_OIL</x:v>
      </x:c>
      <x:c r="C10" s="40"/>
      <x:c r="D10" s="41"/>
      <x:c r="E10" s="42"/>
      <x:c r="F10" s="42"/>
      <x:c r="G10" s="43" t="str">
        <x:f>IF(OR(A10="",C10="",ISBLANK(D10),ISBLANK(E10),ISBLANK(F10)),"",IF(OR(COUNTIF($J$6:$J$21,A10)=0,AND(C10&lt;&gt;"Mua",C10&lt;&gt;"Bán"),NOT(ISNUMBER(D10)),D10&lt;=0,NOT(ISNUMBER(E10)),NOT(ISNUMBER(F10))),"Kiểm tra dữ liệu",IF(C10="Mua",1,-1)*(F10-E10)/INDEX($L$6:$L$21,MATCH(A10,$J$6:$J$21,0))*INDEX($M$6:$M$21,MATCH(A10,$J$6:$J$21,0))*D10))</x:f>
      </x:c>
      <x:c r="H10" s="44" t="str">
        <x:f>IF(OR(NOT(ISNUMBER(G10)),NOT(ISNUMBER($K$3))),"",G10*$K$3)</x:f>
      </x:c>
      <x:c r="I10" s="38"/>
      <x:c r="J10" s="46" t="str">
        <x:v>Dow Jones</x:v>
      </x:c>
      <x:c r="K10" s="46" t="str">
        <x:v>US30-1</x:v>
      </x:c>
      <x:c r="L10" s="47" t="n">
        <x:v>1</x:v>
      </x:c>
      <x:c r="M10" s="48" t="n">
        <x:v>5</x:v>
      </x:c>
      <x:c r="N10" s="37"/>
      <x:c r="O10" s="37"/>
      <x:c r="P10" s="49" t="str">
        <x:v>Liên Minh Châu Âu (EUR)</x:v>
      </x:c>
      <x:c r="Q10" s="49" t="str">
        <x:v>EUR</x:v>
      </x:c>
    </x:row>
    <x:row r="11" ht="40" customHeight="1">
      <x:c r="A11" s="40" t="str">
        <x:v>S&amp;P 500</x:v>
      </x:c>
      <x:c r="B11" s="40" t="str">
        <x:f>IF(A11="","",INDEX($K$6:$K$21,MATCH(A11,$J$6:$J$21,0)))</x:f>
        <x:v>US500</x:v>
      </x:c>
      <x:c r="C11" s="40"/>
      <x:c r="D11" s="41"/>
      <x:c r="E11" s="42"/>
      <x:c r="F11" s="42"/>
      <x:c r="G11" s="43" t="str">
        <x:f>IF(OR(A11="",C11="",ISBLANK(D11),ISBLANK(E11),ISBLANK(F11)),"",IF(OR(COUNTIF($J$6:$J$21,A11)=0,AND(C11&lt;&gt;"Mua",C11&lt;&gt;"Bán"),NOT(ISNUMBER(D11)),D11&lt;=0,NOT(ISNUMBER(E11)),NOT(ISNUMBER(F11))),"Kiểm tra dữ liệu",IF(C11="Mua",1,-1)*(F11-E11)/INDEX($L$6:$L$21,MATCH(A11,$J$6:$J$21,0))*INDEX($M$6:$M$21,MATCH(A11,$J$6:$J$21,0))*D11))</x:f>
      </x:c>
      <x:c r="H11" s="44" t="str">
        <x:f>IF(OR(NOT(ISNUMBER(G11)),NOT(ISNUMBER($K$3))),"",G11*$K$3)</x:f>
      </x:c>
      <x:c r="I11" s="38"/>
      <x:c r="J11" s="46" t="str">
        <x:v>Vàng / USD</x:v>
      </x:c>
      <x:c r="K11" s="46" t="str">
        <x:v>XAU/USD</x:v>
      </x:c>
      <x:c r="L11" s="50" t="n">
        <x:v>0.1</x:v>
      </x:c>
      <x:c r="M11" s="48" t="n">
        <x:v>10</x:v>
      </x:c>
      <x:c r="N11" s="37"/>
      <x:c r="O11" s="37"/>
      <x:c r="P11" s="49" t="str">
        <x:v>Các Tiểu Vương quốc Ả Rập Thống nhất (AED)</x:v>
      </x:c>
      <x:c r="Q11" s="49" t="str">
        <x:v>AED</x:v>
      </x:c>
    </x:row>
    <x:row r="12" ht="40" customHeight="1">
      <x:c r="A12" s="40" t="str">
        <x:v>Dow Jones</x:v>
      </x:c>
      <x:c r="B12" s="40" t="str">
        <x:f>IF(A12="","",INDEX($K$6:$K$21,MATCH(A12,$J$6:$J$21,0)))</x:f>
        <x:v>US30-1</x:v>
      </x:c>
      <x:c r="C12" s="40"/>
      <x:c r="D12" s="41"/>
      <x:c r="E12" s="42"/>
      <x:c r="F12" s="42"/>
      <x:c r="G12" s="43" t="str">
        <x:f>IF(OR(A12="",C12="",ISBLANK(D12),ISBLANK(E12),ISBLANK(F12)),"",IF(OR(COUNTIF($J$6:$J$21,A12)=0,AND(C12&lt;&gt;"Mua",C12&lt;&gt;"Bán"),NOT(ISNUMBER(D12)),D12&lt;=0,NOT(ISNUMBER(E12)),NOT(ISNUMBER(F12))),"Kiểm tra dữ liệu",IF(C12="Mua",1,-1)*(F12-E12)/INDEX($L$6:$L$21,MATCH(A12,$J$6:$J$21,0))*INDEX($M$6:$M$21,MATCH(A12,$J$6:$J$21,0))*D12))</x:f>
      </x:c>
      <x:c r="H12" s="44" t="str">
        <x:f>IF(OR(NOT(ISNUMBER(G12)),NOT(ISNUMBER($K$3))),"",G12*$K$3)</x:f>
      </x:c>
      <x:c r="I12" s="38"/>
      <x:c r="J12" s="46" t="str">
        <x:v>Bạc / USD</x:v>
      </x:c>
      <x:c r="K12" s="46" t="str">
        <x:v>XAG/USD</x:v>
      </x:c>
      <x:c r="L12" s="47" t="n">
        <x:v>0.01</x:v>
      </x:c>
      <x:c r="M12" s="48" t="n">
        <x:v>50</x:v>
      </x:c>
      <x:c r="N12" s="37"/>
      <x:c r="O12" s="37"/>
      <x:c r="P12" s="49" t="str">
        <x:v>Hàn Quốc (KRW)</x:v>
      </x:c>
      <x:c r="Q12" s="49" t="str">
        <x:v>KRW</x:v>
      </x:c>
    </x:row>
    <x:row r="13" ht="40" customHeight="1">
      <x:c r="A13" s="40" t="str">
        <x:v>Euro / đô la Mỹ</x:v>
      </x:c>
      <x:c r="B13" s="40" t="str">
        <x:f>IF(A13="","",INDEX($K$6:$K$21,MATCH(A13,$J$6:$J$21,0)))</x:f>
        <x:v>EUR/USD</x:v>
      </x:c>
      <x:c r="C13" s="40"/>
      <x:c r="D13" s="41"/>
      <x:c r="E13" s="42"/>
      <x:c r="F13" s="42"/>
      <x:c r="G13" s="43" t="str">
        <x:f>IF(OR(A13="",C13="",ISBLANK(D13),ISBLANK(E13),ISBLANK(F13)),"",IF(OR(COUNTIF($J$6:$J$21,A13)=0,AND(C13&lt;&gt;"Mua",C13&lt;&gt;"Bán"),NOT(ISNUMBER(D13)),D13&lt;=0,NOT(ISNUMBER(E13)),NOT(ISNUMBER(F13))),"Kiểm tra dữ liệu",IF(C13="Mua",1,-1)*(F13-E13)/INDEX($L$6:$L$21,MATCH(A13,$J$6:$J$21,0))*INDEX($M$6:$M$21,MATCH(A13,$J$6:$J$21,0))*D13))</x:f>
      </x:c>
      <x:c r="H13" s="44" t="str">
        <x:f>IF(OR(NOT(ISNUMBER(G13)),NOT(ISNUMBER($K$3))),"",G13*$K$3)</x:f>
      </x:c>
      <x:c r="I13" s="38"/>
      <x:c r="J13" s="46" t="str">
        <x:v>Dầu WTI</x:v>
      </x:c>
      <x:c r="K13" s="46" t="str">
        <x:v>WTI_OIL</x:v>
      </x:c>
      <x:c r="L13" s="47" t="n">
        <x:v>0.01</x:v>
      </x:c>
      <x:c r="M13" s="48" t="n">
        <x:v>10</x:v>
      </x:c>
      <x:c r="N13" s="37"/>
      <x:c r="O13" s="37"/>
      <x:c r="P13" s="49" t="str">
        <x:v>Singapore (SGD)</x:v>
      </x:c>
      <x:c r="Q13" s="49" t="str">
        <x:v>SGD</x:v>
      </x:c>
    </x:row>
    <x:row r="14" ht="40" customHeight="1">
      <x:c r="A14" s="40" t="str">
        <x:v>Bảng Anh / Đô la Mỹ</x:v>
      </x:c>
      <x:c r="B14" s="40" t="str">
        <x:f>IF(A14="","",INDEX($K$6:$K$21,MATCH(A14,$J$6:$J$21,0)))</x:f>
        <x:v>GBP/USD</x:v>
      </x:c>
      <x:c r="C14" s="40"/>
      <x:c r="D14" s="41"/>
      <x:c r="E14" s="42"/>
      <x:c r="F14" s="42"/>
      <x:c r="G14" s="43" t="str">
        <x:f>IF(OR(A14="",C14="",ISBLANK(D14),ISBLANK(E14),ISBLANK(F14)),"",IF(OR(COUNTIF($J$6:$J$21,A14)=0,AND(C14&lt;&gt;"Mua",C14&lt;&gt;"Bán"),NOT(ISNUMBER(D14)),D14&lt;=0,NOT(ISNUMBER(E14)),NOT(ISNUMBER(F14))),"Kiểm tra dữ liệu",IF(C14="Mua",1,-1)*(F14-E14)/INDEX($L$6:$L$21,MATCH(A14,$J$6:$J$21,0))*INDEX($M$6:$M$21,MATCH(A14,$J$6:$J$21,0))*D14))</x:f>
      </x:c>
      <x:c r="H14" s="44" t="str">
        <x:f>IF(OR(NOT(ISNUMBER(G14)),NOT(ISNUMBER($K$3))),"",G14*$K$3)</x:f>
      </x:c>
      <x:c r="I14" s="38"/>
      <x:c r="J14" s="46" t="str">
        <x:v>Euro / đô la Mỹ</x:v>
      </x:c>
      <x:c r="K14" s="46" t="str">
        <x:v>EUR/USD</x:v>
      </x:c>
      <x:c r="L14" s="51" t="n">
        <x:v>0.0001</x:v>
      </x:c>
      <x:c r="M14" s="48" t="n">
        <x:v>10</x:v>
      </x:c>
      <x:c r="N14" s="37"/>
      <x:c r="O14" s="37"/>
      <x:c r="P14" s="49" t="str">
        <x:v>Đặc khu Hành chính Hồng Kông, Trung Quốc (HKD)</x:v>
      </x:c>
      <x:c r="Q14" s="49" t="str">
        <x:v>HKD</x:v>
      </x:c>
    </x:row>
    <x:row r="15" ht="40" customHeight="1">
      <x:c r="A15" s="40" t="str">
        <x:v>Đô la Úc / Đô la Mỹ</x:v>
      </x:c>
      <x:c r="B15" s="40" t="str">
        <x:f>IF(A15="","",INDEX($K$6:$K$21,MATCH(A15,$J$6:$J$21,0)))</x:f>
        <x:v>AUD/USD</x:v>
      </x:c>
      <x:c r="C15" s="40"/>
      <x:c r="D15" s="41"/>
      <x:c r="E15" s="42"/>
      <x:c r="F15" s="42"/>
      <x:c r="G15" s="43" t="str">
        <x:f>IF(OR(A15="",C15="",ISBLANK(D15),ISBLANK(E15),ISBLANK(F15)),"",IF(OR(COUNTIF($J$6:$J$21,A15)=0,AND(C15&lt;&gt;"Mua",C15&lt;&gt;"Bán"),NOT(ISNUMBER(D15)),D15&lt;=0,NOT(ISNUMBER(E15)),NOT(ISNUMBER(F15))),"Kiểm tra dữ liệu",IF(C15="Mua",1,-1)*(F15-E15)/INDEX($L$6:$L$21,MATCH(A15,$J$6:$J$21,0))*INDEX($M$6:$M$21,MATCH(A15,$J$6:$J$21,0))*D15))</x:f>
      </x:c>
      <x:c r="H15" s="44" t="str">
        <x:f>IF(OR(NOT(ISNUMBER(G15)),NOT(ISNUMBER($K$3))),"",G15*$K$3)</x:f>
      </x:c>
      <x:c r="I15" s="38"/>
      <x:c r="J15" s="46" t="str">
        <x:v>Bảng Anh / Đô la Mỹ</x:v>
      </x:c>
      <x:c r="K15" s="46" t="str">
        <x:v>GBP/USD</x:v>
      </x:c>
      <x:c r="L15" s="51" t="n">
        <x:v>0.0001</x:v>
      </x:c>
      <x:c r="M15" s="48" t="n">
        <x:v>10</x:v>
      </x:c>
      <x:c r="N15" s="37"/>
      <x:c r="O15" s="37"/>
      <x:c r="P15" s="49" t="str">
        <x:v>Úc (AUD)</x:v>
      </x:c>
      <x:c r="Q15" s="49" t="str">
        <x:v>AUD</x:v>
      </x:c>
    </x:row>
    <x:row r="16" ht="40" customHeight="1">
      <x:c r="A16" s="40" t="str">
        <x:v>Euro / Yên Nhật</x:v>
      </x:c>
      <x:c r="B16" s="40" t="str">
        <x:f>IF(A16="","",INDEX($K$6:$K$21,MATCH(A16,$J$6:$J$21,0)))</x:f>
        <x:v>EUR/JPY</x:v>
      </x:c>
      <x:c r="C16" s="40"/>
      <x:c r="D16" s="41"/>
      <x:c r="E16" s="42"/>
      <x:c r="F16" s="42"/>
      <x:c r="G16" s="43" t="str">
        <x:f>IF(OR(A16="",C16="",ISBLANK(D16),ISBLANK(E16),ISBLANK(F16)),"",IF(OR(COUNTIF($J$6:$J$21,A16)=0,AND(C16&lt;&gt;"Mua",C16&lt;&gt;"Bán"),NOT(ISNUMBER(D16)),D16&lt;=0,NOT(ISNUMBER(E16)),NOT(ISNUMBER(F16))),"Kiểm tra dữ liệu",IF(C16="Mua",1,-1)*(F16-E16)/INDEX($L$6:$L$21,MATCH(A16,$J$6:$J$21,0))*INDEX($M$6:$M$21,MATCH(A16,$J$6:$J$21,0))*D16))</x:f>
      </x:c>
      <x:c r="H16" s="44" t="str">
        <x:f>IF(OR(NOT(ISNUMBER(G16)),NOT(ISNUMBER($K$3))),"",G16*$K$3)</x:f>
      </x:c>
      <x:c r="I16" s="38"/>
      <x:c r="J16" s="46" t="str">
        <x:v>Đô la Úc / Đô la Mỹ</x:v>
      </x:c>
      <x:c r="K16" s="46" t="str">
        <x:v>AUD/USD</x:v>
      </x:c>
      <x:c r="L16" s="51" t="n">
        <x:v>0.0001</x:v>
      </x:c>
      <x:c r="M16" s="48" t="n">
        <x:v>10</x:v>
      </x:c>
      <x:c r="N16" s="37"/>
      <x:c r="O16" s="37"/>
      <x:c r="P16" s="49" t="str">
        <x:v>Canada (CAD)</x:v>
      </x:c>
      <x:c r="Q16" s="49" t="str">
        <x:v>CAD</x:v>
      </x:c>
    </x:row>
    <x:row r="17" ht="40" customHeight="1">
      <x:c r="A17" s="40" t="str">
        <x:v>Bảng Anh / Yên Nhật</x:v>
      </x:c>
      <x:c r="B17" s="40" t="str">
        <x:f>IF(A17="","",INDEX($K$6:$K$21,MATCH(A17,$J$6:$J$21,0)))</x:f>
        <x:v>GBP/JPY</x:v>
      </x:c>
      <x:c r="C17" s="40"/>
      <x:c r="D17" s="41"/>
      <x:c r="E17" s="42"/>
      <x:c r="F17" s="42"/>
      <x:c r="G17" s="43" t="str">
        <x:f>IF(OR(A17="",C17="",ISBLANK(D17),ISBLANK(E17),ISBLANK(F17)),"",IF(OR(COUNTIF($J$6:$J$21,A17)=0,AND(C17&lt;&gt;"Mua",C17&lt;&gt;"Bán"),NOT(ISNUMBER(D17)),D17&lt;=0,NOT(ISNUMBER(E17)),NOT(ISNUMBER(F17))),"Kiểm tra dữ liệu",IF(C17="Mua",1,-1)*(F17-E17)/INDEX($L$6:$L$21,MATCH(A17,$J$6:$J$21,0))*INDEX($M$6:$M$21,MATCH(A17,$J$6:$J$21,0))*D17))</x:f>
      </x:c>
      <x:c r="H17" s="44" t="str">
        <x:f>IF(OR(NOT(ISNUMBER(G17)),NOT(ISNUMBER($K$3))),"",G17*$K$3)</x:f>
      </x:c>
      <x:c r="I17" s="38"/>
      <x:c r="J17" s="46" t="str">
        <x:v>Euro / Yên Nhật</x:v>
      </x:c>
      <x:c r="K17" s="46" t="str">
        <x:v>EUR/JPY</x:v>
      </x:c>
      <x:c r="L17" s="47" t="n">
        <x:v>0.01</x:v>
      </x:c>
      <x:c r="M17" s="48" t="n">
        <x:v>6.32</x:v>
      </x:c>
      <x:c r="N17" s="37"/>
      <x:c r="O17" s="37"/>
      <x:c r="P17" s="49" t="str">
        <x:v>Thụy Sĩ (CHF)</x:v>
      </x:c>
      <x:c r="Q17" s="49" t="str">
        <x:v>CHF</x:v>
      </x:c>
    </x:row>
    <x:row r="18" ht="40" customHeight="1">
      <x:c r="A18" s="40" t="str">
        <x:v>Đô la Mỹ / Yên Nhật</x:v>
      </x:c>
      <x:c r="B18" s="40" t="str">
        <x:f>IF(A18="","",INDEX($K$6:$K$21,MATCH(A18,$J$6:$J$21,0)))</x:f>
        <x:v>USD/JPY</x:v>
      </x:c>
      <x:c r="C18" s="40"/>
      <x:c r="D18" s="41"/>
      <x:c r="E18" s="42"/>
      <x:c r="F18" s="42"/>
      <x:c r="G18" s="43" t="str">
        <x:f>IF(OR(A18="",C18="",ISBLANK(D18),ISBLANK(E18),ISBLANK(F18)),"",IF(OR(COUNTIF($J$6:$J$21,A18)=0,AND(C18&lt;&gt;"Mua",C18&lt;&gt;"Bán"),NOT(ISNUMBER(D18)),D18&lt;=0,NOT(ISNUMBER(E18)),NOT(ISNUMBER(F18))),"Kiểm tra dữ liệu",IF(C18="Mua",1,-1)*(F18-E18)/INDEX($L$6:$L$21,MATCH(A18,$J$6:$J$21,0))*INDEX($M$6:$M$21,MATCH(A18,$J$6:$J$21,0))*D18))</x:f>
      </x:c>
      <x:c r="H18" s="44" t="str">
        <x:f>IF(OR(NOT(ISNUMBER(G18)),NOT(ISNUMBER($K$3))),"",G18*$K$3)</x:f>
      </x:c>
      <x:c r="I18" s="38"/>
      <x:c r="J18" s="46" t="str">
        <x:v>Bảng Anh / Yên Nhật</x:v>
      </x:c>
      <x:c r="K18" s="46" t="str">
        <x:v>GBP/JPY</x:v>
      </x:c>
      <x:c r="L18" s="47" t="n">
        <x:v>0.01</x:v>
      </x:c>
      <x:c r="M18" s="48" t="n">
        <x:v>6.32</x:v>
      </x:c>
      <x:c r="N18" s="37"/>
      <x:c r="O18" s="37"/>
      <x:c r="P18" s="49" t="str">
        <x:v>Ấn Độ (INR)</x:v>
      </x:c>
      <x:c r="Q18" s="49" t="str">
        <x:v>INR</x:v>
      </x:c>
    </x:row>
    <x:row r="19" ht="40" customHeight="1">
      <x:c r="A19" s="40" t="str">
        <x:v>Đô la Mỹ / Franc Thụy Sĩ</x:v>
      </x:c>
      <x:c r="B19" s="40" t="str">
        <x:f>IF(A19="","",INDEX($K$6:$K$21,MATCH(A19,$J$6:$J$21,0)))</x:f>
        <x:v>USD/CHF</x:v>
      </x:c>
      <x:c r="C19" s="40"/>
      <x:c r="D19" s="41"/>
      <x:c r="E19" s="42"/>
      <x:c r="F19" s="42"/>
      <x:c r="G19" s="43" t="str">
        <x:f>IF(OR(A19="",C19="",ISBLANK(D19),ISBLANK(E19),ISBLANK(F19)),"",IF(OR(COUNTIF($J$6:$J$21,A19)=0,AND(C19&lt;&gt;"Mua",C19&lt;&gt;"Bán"),NOT(ISNUMBER(D19)),D19&lt;=0,NOT(ISNUMBER(E19)),NOT(ISNUMBER(F19))),"Kiểm tra dữ liệu",IF(C19="Mua",1,-1)*(F19-E19)/INDEX($L$6:$L$21,MATCH(A19,$J$6:$J$21,0))*INDEX($M$6:$M$21,MATCH(A19,$J$6:$J$21,0))*D19))</x:f>
      </x:c>
      <x:c r="H19" s="44" t="str">
        <x:f>IF(OR(NOT(ISNUMBER(G19)),NOT(ISNUMBER($K$3))),"",G19*$K$3)</x:f>
      </x:c>
      <x:c r="I19" s="38"/>
      <x:c r="J19" s="46" t="str">
        <x:v>Đô la Mỹ / Yên Nhật</x:v>
      </x:c>
      <x:c r="K19" s="46" t="str">
        <x:v>USD/JPY</x:v>
      </x:c>
      <x:c r="L19" s="47" t="n">
        <x:v>0.01</x:v>
      </x:c>
      <x:c r="M19" s="48" t="n">
        <x:v>6.32</x:v>
      </x:c>
      <x:c r="N19" s="37"/>
      <x:c r="O19" s="37"/>
      <x:c r="P19" s="49" t="str">
        <x:v>Indonesia (IDR)</x:v>
      </x:c>
      <x:c r="Q19" s="49" t="str">
        <x:v>IDR</x:v>
      </x:c>
    </x:row>
    <x:row r="20" ht="40" customHeight="1">
      <x:c r="A20" s="40" t="str">
        <x:v>Đô la Mỹ / Đô la Canada</x:v>
      </x:c>
      <x:c r="B20" s="40" t="str">
        <x:f>IF(A20="","",INDEX($K$6:$K$21,MATCH(A20,$J$6:$J$21,0)))</x:f>
        <x:v>USD/CAD</x:v>
      </x:c>
      <x:c r="C20" s="40"/>
      <x:c r="D20" s="41"/>
      <x:c r="E20" s="42"/>
      <x:c r="F20" s="42"/>
      <x:c r="G20" s="43" t="str">
        <x:f>IF(OR(A20="",C20="",ISBLANK(D20),ISBLANK(E20),ISBLANK(F20)),"",IF(OR(COUNTIF($J$6:$J$21,A20)=0,AND(C20&lt;&gt;"Mua",C20&lt;&gt;"Bán"),NOT(ISNUMBER(D20)),D20&lt;=0,NOT(ISNUMBER(E20)),NOT(ISNUMBER(F20))),"Kiểm tra dữ liệu",IF(C20="Mua",1,-1)*(F20-E20)/INDEX($L$6:$L$21,MATCH(A20,$J$6:$J$21,0))*INDEX($M$6:$M$21,MATCH(A20,$J$6:$J$21,0))*D20))</x:f>
      </x:c>
      <x:c r="H20" s="44" t="str">
        <x:f>IF(OR(NOT(ISNUMBER(G20)),NOT(ISNUMBER($K$3))),"",G20*$K$3)</x:f>
      </x:c>
      <x:c r="I20" s="38"/>
      <x:c r="J20" s="46" t="str">
        <x:v>Đô la Mỹ / Franc Thụy Sĩ</x:v>
      </x:c>
      <x:c r="K20" s="46" t="str">
        <x:v>USD/CHF</x:v>
      </x:c>
      <x:c r="L20" s="51" t="n">
        <x:v>0.0001</x:v>
      </x:c>
      <x:c r="M20" s="48" t="n">
        <x:v>12.12</x:v>
      </x:c>
      <x:c r="N20" s="37"/>
      <x:c r="O20" s="37"/>
      <x:c r="P20" s="49" t="str">
        <x:v>Malaysia (MYR)</x:v>
      </x:c>
      <x:c r="Q20" s="49" t="str">
        <x:v>MYR</x:v>
      </x:c>
    </x:row>
    <x:row r="21" ht="40" customHeight="1">
      <x:c r="A21" s="52" t="str">
        <x:v>Tổng lãi/lỗ trước chi phí</x:v>
      </x:c>
      <x:c r="B21" s="52"/>
      <x:c r="C21" s="52"/>
      <x:c r="D21" s="52"/>
      <x:c r="E21" s="52"/>
      <x:c r="F21" s="52"/>
      <x:c r="G21" s="53" t="str">
        <x:f>IF(COUNTIF(G5:G20,"Kiểm tra dữ liệu")&gt;0,"Kiểm tra dữ liệu",IF(COUNT(G5:G20)=0,"",SUM(G5:G20)))</x:f>
      </x:c>
      <x:c r="H21" s="53" t="str">
        <x:f>IF(OR(NOT(ISNUMBER(G21)),NOT(ISNUMBER($K$3))),"",G21*$K$3)</x:f>
      </x:c>
      <x:c r="I21" s="38"/>
      <x:c r="J21" s="46" t="str">
        <x:v>Đô la Mỹ / Đô la Canada</x:v>
      </x:c>
      <x:c r="K21" s="46" t="str">
        <x:v>USD/CAD</x:v>
      </x:c>
      <x:c r="L21" s="51" t="n">
        <x:v>0.0001</x:v>
      </x:c>
      <x:c r="M21" s="48" t="n">
        <x:v>7.11</x:v>
      </x:c>
      <x:c r="N21" s="37"/>
      <x:c r="O21" s="37"/>
      <x:c r="P21" s="49" t="str">
        <x:v>Thái Lan (THB)</x:v>
      </x:c>
      <x:c r="Q21" s="49" t="str">
        <x:v>THB</x:v>
      </x:c>
    </x:row>
    <x:row r="22" ht="78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25" t="str">
        <x:v>HK$50 và số tiền bằng ngoại tệ sử dụng các giá trị quy đổi sang USD cố định, mang tính tham khảo, từ hướng dẫn giá trị tick.</x:v>
      </x:c>
      <x:c r="K22" s="26"/>
      <x:c r="L22" s="26"/>
      <x:c r="M22" s="27"/>
      <x:c r="N22" s="37"/>
      <x:c r="O22" s="37"/>
      <x:c r="P22" s="49" t="str">
        <x:v>Việt Nam (VND)</x:v>
      </x:c>
      <x:c r="Q22" s="49" t="str">
        <x:v>VND</x:v>
      </x:c>
    </x:row>
    <x:row r="23" ht="40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7"/>
      <x:c r="L23" s="37"/>
      <x:c r="M23" s="37"/>
      <x:c r="N23" s="37"/>
      <x:c r="O23" s="37"/>
      <x:c r="P23" s="49" t="str">
        <x:v>Philippines (PHP)</x:v>
      </x:c>
      <x:c r="Q23" s="49" t="str">
        <x:v>PHP</x:v>
      </x:c>
    </x:row>
    <x:row r="24" ht="40" customHeight="1">
      <x:c r="A24" s="37"/>
      <x:c r="B24" s="37"/>
      <x:c r="C24" s="37"/>
      <x:c r="D24" s="37"/>
      <x:c r="E24" s="38"/>
      <x:c r="F24" s="38"/>
      <x:c r="G24" s="38"/>
      <x:c r="H24" s="38"/>
      <x:c r="I24" s="38"/>
      <x:c r="J24" s="38"/>
      <x:c r="K24" s="37"/>
      <x:c r="L24" s="37"/>
      <x:c r="M24" s="37"/>
      <x:c r="N24" s="37"/>
      <x:c r="O24" s="37"/>
      <x:c r="P24" s="49" t="str">
        <x:v>Ả Rập Xê-út (SAR)</x:v>
      </x:c>
      <x:c r="Q24" s="49" t="str">
        <x:v>SAR</x:v>
      </x:c>
    </x:row>
    <x:row r="25" ht="40" customHeight="1">
      <x:c r="A25" s="37"/>
      <x:c r="B25" s="37"/>
      <x:c r="C25" s="37"/>
      <x:c r="D25" s="37"/>
      <x:c r="E25" s="38"/>
      <x:c r="F25" s="38"/>
      <x:c r="G25" s="38"/>
      <x:c r="H25" s="38"/>
      <x:c r="I25" s="38"/>
      <x:c r="J25" s="38"/>
      <x:c r="K25" s="37"/>
      <x:c r="L25" s="37"/>
      <x:c r="M25" s="37"/>
      <x:c r="N25" s="37"/>
      <x:c r="O25" s="37"/>
      <x:c r="P25" s="49" t="str">
        <x:v>Thổ Nhĩ Kỳ (TRY)</x:v>
      </x:c>
      <x:c r="Q25" s="49" t="str">
        <x:v>TRY</x:v>
      </x:c>
    </x:row>
    <x:row r="26" ht="40" customHeight="1">
      <x:c r="A26" s="37"/>
      <x:c r="B26" s="37"/>
      <x:c r="C26" s="37"/>
      <x:c r="D26" s="37"/>
      <x:c r="E26" s="38"/>
      <x:c r="F26" s="38"/>
      <x:c r="G26" s="38"/>
      <x:c r="H26" s="38"/>
      <x:c r="I26" s="38"/>
      <x:c r="J26" s="38"/>
      <x:c r="K26" s="37"/>
      <x:c r="L26" s="37"/>
      <x:c r="M26" s="37"/>
      <x:c r="N26" s="37"/>
      <x:c r="O26" s="37"/>
      <x:c r="P26" s="49" t="str">
        <x:v>Nga (RUB)</x:v>
      </x:c>
      <x:c r="Q26" s="49" t="str">
        <x:v>RUB</x:v>
      </x:c>
    </x:row>
    <x:row r="27" ht="40" customHeight="1">
      <x:c r="A27" s="37"/>
      <x:c r="B27" s="37"/>
      <x:c r="C27" s="37"/>
      <x:c r="D27" s="37"/>
      <x:c r="E27" s="38"/>
      <x:c r="F27" s="38"/>
      <x:c r="G27" s="38"/>
      <x:c r="H27" s="38"/>
      <x:c r="I27" s="38"/>
      <x:c r="J27" s="38"/>
      <x:c r="K27" s="37"/>
      <x:c r="L27" s="37"/>
      <x:c r="M27" s="37"/>
      <x:c r="N27" s="37"/>
      <x:c r="O27" s="37"/>
      <x:c r="P27" s="49" t="str">
        <x:v>Đài Loan (TWD)</x:v>
      </x:c>
      <x:c r="Q27" s="49" t="str">
        <x:v>TWD</x:v>
      </x:c>
    </x:row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  <x:row r="41" ht="25" customHeight="1"/>
    <x:row r="42" ht="25" customHeight="1"/>
    <x:row r="43" ht="34" customHeight="1"/>
  </x:sheetData>
  <x:mergeCells>
    <x:mergeCell ref="A1:J1"/>
    <x:mergeCell ref="J22:M22"/>
    <x:mergeCell ref="K2:M2"/>
    <x:mergeCell ref="A2:H2"/>
    <x:mergeCell ref="J4:M4"/>
    <x:mergeCell ref="A43:D43"/>
    <x:mergeCell ref="A24:D24"/>
    <x:mergeCell ref="K3:M3"/>
    <x:mergeCell ref="A21:F21"/>
  </x:mergeCells>
  <x:dataValidations count="3">
    <x:dataValidation type="list" sqref="A5:A20">
      <x:formula1>$J$6:$J$21</x:formula1>
    </x:dataValidation>
    <x:dataValidation type="list" sqref="C5:C20">
      <x:formula1>"Mua,Bán"</x:formula1>
    </x:dataValidation>
    <x:dataValidation type="list" sqref="K2">
      <x:formula1>$P$6:$P$27</x:formula1>
    </x:dataValidation>
  </x:dataValidations>
  <x:pageMargins left="0.7" right="0.7" top="0.75" bottom="0.75" header="0.3" footer="0.3"/>
</x:worksheet>
</file>